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J:\024-FinancesJuridique\3 - Conventions et Marchés publics\2 - JURIDIQUE\2 - MARCHES PUBLICS\2026 Marchés publics\3_26MPROG03_cartographie_Profondeurs\26MPROG03\Lot 2\"/>
    </mc:Choice>
  </mc:AlternateContent>
  <xr:revisionPtr revIDLastSave="0" documentId="13_ncr:1_{18D4705D-52DB-4E29-82AE-C5ED14A5173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 2 - 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M7" i="1"/>
  <c r="M52" i="1" s="1"/>
  <c r="K53" i="1"/>
  <c r="K52" i="1"/>
  <c r="K55" i="1"/>
  <c r="K54" i="1"/>
  <c r="K47" i="1"/>
  <c r="K27" i="1"/>
  <c r="M11" i="1"/>
  <c r="K9" i="1" l="1"/>
  <c r="K49" i="1"/>
  <c r="M49" i="1" s="1"/>
  <c r="M47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4" i="1"/>
  <c r="M24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K7" i="1" l="1"/>
  <c r="M27" i="1"/>
  <c r="M55" i="1" l="1"/>
  <c r="M53" i="1"/>
  <c r="M54" i="1"/>
</calcChain>
</file>

<file path=xl/sharedStrings.xml><?xml version="1.0" encoding="utf-8"?>
<sst xmlns="http://schemas.openxmlformats.org/spreadsheetml/2006/main" count="111" uniqueCount="64">
  <si>
    <t>Description</t>
  </si>
  <si>
    <t>Références</t>
  </si>
  <si>
    <t>Dimensions (cm)</t>
  </si>
  <si>
    <t>Surface</t>
  </si>
  <si>
    <t>QT</t>
  </si>
  <si>
    <t>P.U en 
euros HT</t>
  </si>
  <si>
    <t>Total en 
euros HT</t>
  </si>
  <si>
    <t>TVA (préciser le taux)</t>
  </si>
  <si>
    <t>Total en euros TTC</t>
  </si>
  <si>
    <t>Observations</t>
  </si>
  <si>
    <t>Longueur</t>
  </si>
  <si>
    <t>Largeur</t>
  </si>
  <si>
    <t>Hauteur</t>
  </si>
  <si>
    <t>Epaisseur</t>
  </si>
  <si>
    <t>m2</t>
  </si>
  <si>
    <t>SERRURIE, METALLERIE</t>
  </si>
  <si>
    <t>Sous-total</t>
  </si>
  <si>
    <t>Cimaises modulables / structures</t>
  </si>
  <si>
    <t>Structure métallique, GM, châssis, CM1, CM2, CM3, CM4, CM5, CM6, CM7</t>
  </si>
  <si>
    <t>Tube carré acier, vernis et peint</t>
  </si>
  <si>
    <t xml:space="preserve">2 x 15 structures </t>
  </si>
  <si>
    <t>Structure métallique, GM, traverses pour châssis, CM1, CM2, CM3, CM4, CM5, CM6, CM7</t>
  </si>
  <si>
    <t>16 x 15 structures</t>
  </si>
  <si>
    <t>Structure métallique, GM, traverses diagonales, CM1, CM2, CM3, CM4, CM5, CM6, CM7</t>
  </si>
  <si>
    <t>Plat acier, vernis et peint</t>
  </si>
  <si>
    <t>2 x 15 structures</t>
  </si>
  <si>
    <t>Structure métalliques, traverses de jonctions entre les cimaises, CM2</t>
  </si>
  <si>
    <t>Structure métalliques, traverses de jonctions entre les cimaises, CM5</t>
  </si>
  <si>
    <t>Structure métalliques, traverses de jonctions entre les cimaises, CM7</t>
  </si>
  <si>
    <t>Structure métallique, PM, châssis, CM7</t>
  </si>
  <si>
    <t xml:space="preserve">2 x 2 structures </t>
  </si>
  <si>
    <t>Structure métallique, PM, traverses pour châssis, CM7</t>
  </si>
  <si>
    <t>8 x 2 structures</t>
  </si>
  <si>
    <t>Structure métallique, PM, traverses diagonales, CM7</t>
  </si>
  <si>
    <t>2 x 2 structures</t>
  </si>
  <si>
    <t>Crochet pour fixation habillage sur structure métallique</t>
  </si>
  <si>
    <t xml:space="preserve">Quantité approximative à vérifier </t>
  </si>
  <si>
    <t xml:space="preserve">Mise à distance tableau </t>
  </si>
  <si>
    <t>Vitrine, V1, base</t>
  </si>
  <si>
    <t>2,5</t>
  </si>
  <si>
    <t>Vitrine, V2, base</t>
  </si>
  <si>
    <t>Vitrine, V4, base</t>
  </si>
  <si>
    <t>Vitrine, V8, base</t>
  </si>
  <si>
    <t>Vitrine, V9.1, base</t>
  </si>
  <si>
    <t>Vitrine, V9.2, pied</t>
  </si>
  <si>
    <t>Vitrine, V10 et V11, base</t>
  </si>
  <si>
    <t>Vitrine V12, base</t>
  </si>
  <si>
    <t>Vitrine V13, base</t>
  </si>
  <si>
    <t>Vitrine V14 et V15, base</t>
  </si>
  <si>
    <t>Vitrine V16 et V17, base</t>
  </si>
  <si>
    <t>Vitrine V18, base</t>
  </si>
  <si>
    <t>Vitrine V19, base</t>
  </si>
  <si>
    <t>Vitrine V20, base</t>
  </si>
  <si>
    <t>Vitrine V22, base</t>
  </si>
  <si>
    <t>Vitrine V23, base</t>
  </si>
  <si>
    <r>
      <rPr>
        <sz val="11"/>
        <color indexed="8"/>
        <rFont val="Helvetica Neue"/>
      </rPr>
      <t>Pieds réglables</t>
    </r>
    <r>
      <rPr>
        <sz val="11"/>
        <color indexed="16"/>
        <rFont val="Helvetica Neue"/>
      </rPr>
      <t xml:space="preserve"> </t>
    </r>
  </si>
  <si>
    <t>Métal noir</t>
  </si>
  <si>
    <t>TOTAL 
Offre de base</t>
  </si>
  <si>
    <t>DECOMPOSITION DU PRIX GLOBAL ET FORFAITAIRE (DPGF)
ACCORD-CADRE n°23MPROG03 - LOT 2 SERRURERIE
Exposition "Le dessous des mers. L’aventure de la cartographie sous-marine", MnM Brest du 26 juin 2026 au 07 mars 2027 et mobiliers modulables et pérennes des salles d'expositions temporaires</t>
  </si>
  <si>
    <t>PRESTATIONS SUPPLEMENTAIRES EVENTUELLES 1 (PSE 1) : Vitrines / bases</t>
  </si>
  <si>
    <t>PRESTATIONS SUPPLEMENTAIRES EVENTUELLES 2 (PSE 2): Pieds des vitrines</t>
  </si>
  <si>
    <t>TOTAL 
Offre de base avec PSE 1</t>
  </si>
  <si>
    <t>TOTAL 
Offre de base avec PSE 2</t>
  </si>
  <si>
    <t>TOTAL 
Offre de base avec PSE 1 et PSE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</si>
</sst>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€ &quot;;&quot; &quot;* \(#,##0.00&quot;) € &quot;;&quot; &quot;* &quot;-&quot;??&quot;  € &quot;"/>
    <numFmt numFmtId="165" formatCode="[$€-2]&quot; &quot;0.00"/>
    <numFmt numFmtId="166" formatCode="&quot; &quot;* #,##0.00&quot; € &quot;;&quot;-&quot;* #,##0.00&quot; € &quot;;&quot; &quot;* &quot;-&quot;??&quot; € &quot;"/>
  </numFmts>
  <fonts count="13">
    <font>
      <sz val="12"/>
      <color indexed="8"/>
      <name val="Calibri"/>
    </font>
    <font>
      <sz val="20"/>
      <color indexed="8"/>
      <name val="Calibri (Corps)"/>
    </font>
    <font>
      <sz val="16"/>
      <color indexed="8"/>
      <name val="Calibri (Corps)"/>
    </font>
    <font>
      <sz val="16"/>
      <color indexed="8"/>
      <name val="Calibri"/>
    </font>
    <font>
      <sz val="11"/>
      <color indexed="8"/>
      <name val="Helvetica Neue"/>
    </font>
    <font>
      <b/>
      <sz val="14"/>
      <color indexed="9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2"/>
      <color indexed="8"/>
      <name val="Calibri"/>
    </font>
    <font>
      <b/>
      <sz val="12"/>
      <color indexed="8"/>
      <name val="Helvetica Neue"/>
    </font>
    <font>
      <sz val="11"/>
      <color indexed="16"/>
      <name val="Helvetica Neue"/>
    </font>
    <font>
      <sz val="20"/>
      <color indexed="9"/>
      <name val="Calibri"/>
      <family val="2"/>
    </font>
    <font>
      <b/>
      <sz val="12"/>
      <name val="Helvetica Neue"/>
    </font>
  </fonts>
  <fills count="11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</fills>
  <borders count="2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91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right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/>
    <xf numFmtId="49" fontId="2" fillId="4" borderId="8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 wrapText="1"/>
    </xf>
    <xf numFmtId="0" fontId="0" fillId="2" borderId="9" xfId="0" applyFill="1" applyBorder="1"/>
    <xf numFmtId="49" fontId="4" fillId="2" borderId="9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0" fillId="2" borderId="10" xfId="0" applyFill="1" applyBorder="1"/>
    <xf numFmtId="49" fontId="6" fillId="5" borderId="11" xfId="0" applyNumberFormat="1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/>
    </xf>
    <xf numFmtId="0" fontId="6" fillId="5" borderId="11" xfId="0" applyFont="1" applyFill="1" applyBorder="1" applyAlignment="1">
      <alignment horizontal="right"/>
    </xf>
    <xf numFmtId="49" fontId="6" fillId="5" borderId="11" xfId="0" applyNumberFormat="1" applyFont="1" applyFill="1" applyBorder="1" applyAlignment="1">
      <alignment horizontal="right" wrapText="1"/>
    </xf>
    <xf numFmtId="164" fontId="6" fillId="5" borderId="11" xfId="0" applyNumberFormat="1" applyFont="1" applyFill="1" applyBorder="1" applyAlignment="1">
      <alignment horizontal="right"/>
    </xf>
    <xf numFmtId="0" fontId="8" fillId="5" borderId="1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49" fontId="9" fillId="6" borderId="1" xfId="0" applyNumberFormat="1" applyFont="1" applyFill="1" applyBorder="1" applyAlignment="1">
      <alignment vertical="center"/>
    </xf>
    <xf numFmtId="49" fontId="4" fillId="6" borderId="1" xfId="0" applyNumberFormat="1" applyFont="1" applyFill="1" applyBorder="1"/>
    <xf numFmtId="0" fontId="4" fillId="6" borderId="1" xfId="0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right"/>
    </xf>
    <xf numFmtId="164" fontId="4" fillId="6" borderId="1" xfId="0" applyNumberFormat="1" applyFont="1" applyFill="1" applyBorder="1" applyAlignment="1">
      <alignment horizontal="right"/>
    </xf>
    <xf numFmtId="0" fontId="4" fillId="6" borderId="1" xfId="0" applyFont="1" applyFill="1" applyBorder="1"/>
    <xf numFmtId="49" fontId="4" fillId="2" borderId="1" xfId="0" applyNumberFormat="1" applyFont="1" applyFill="1" applyBorder="1"/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4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/>
    </xf>
    <xf numFmtId="9" fontId="4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9" fontId="0" fillId="2" borderId="1" xfId="0" applyNumberFormat="1" applyFill="1" applyBorder="1"/>
    <xf numFmtId="0" fontId="0" fillId="2" borderId="1" xfId="0" applyNumberFormat="1" applyFill="1" applyBorder="1"/>
    <xf numFmtId="49" fontId="10" fillId="2" borderId="1" xfId="0" applyNumberFormat="1" applyFont="1" applyFill="1" applyBorder="1"/>
    <xf numFmtId="49" fontId="9" fillId="7" borderId="1" xfId="0" applyNumberFormat="1" applyFont="1" applyFill="1" applyBorder="1" applyAlignment="1">
      <alignment vertical="center"/>
    </xf>
    <xf numFmtId="49" fontId="4" fillId="7" borderId="1" xfId="0" applyNumberFormat="1" applyFont="1" applyFill="1" applyBorder="1"/>
    <xf numFmtId="0" fontId="4" fillId="7" borderId="1" xfId="0" applyFont="1" applyFill="1" applyBorder="1" applyAlignment="1">
      <alignment horizontal="right"/>
    </xf>
    <xf numFmtId="49" fontId="4" fillId="7" borderId="1" xfId="0" applyNumberFormat="1" applyFont="1" applyFill="1" applyBorder="1" applyAlignment="1">
      <alignment horizontal="right"/>
    </xf>
    <xf numFmtId="166" fontId="4" fillId="7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right"/>
    </xf>
    <xf numFmtId="49" fontId="4" fillId="8" borderId="1" xfId="0" applyNumberFormat="1" applyFont="1" applyFill="1" applyBorder="1"/>
    <xf numFmtId="0" fontId="4" fillId="8" borderId="1" xfId="0" applyNumberFormat="1" applyFont="1" applyFill="1" applyBorder="1" applyAlignment="1">
      <alignment horizontal="right"/>
    </xf>
    <xf numFmtId="49" fontId="4" fillId="8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right"/>
    </xf>
    <xf numFmtId="166" fontId="4" fillId="8" borderId="1" xfId="0" applyNumberFormat="1" applyFont="1" applyFill="1" applyBorder="1" applyAlignment="1">
      <alignment horizontal="right"/>
    </xf>
    <xf numFmtId="9" fontId="4" fillId="8" borderId="1" xfId="0" applyNumberFormat="1" applyFont="1" applyFill="1" applyBorder="1" applyAlignment="1">
      <alignment horizontal="right"/>
    </xf>
    <xf numFmtId="0" fontId="0" fillId="7" borderId="1" xfId="0" applyFill="1" applyBorder="1"/>
    <xf numFmtId="165" fontId="4" fillId="7" borderId="1" xfId="0" applyNumberFormat="1" applyFont="1" applyFill="1" applyBorder="1" applyAlignment="1">
      <alignment horizontal="right"/>
    </xf>
    <xf numFmtId="164" fontId="4" fillId="7" borderId="1" xfId="0" applyNumberFormat="1" applyFont="1" applyFill="1" applyBorder="1" applyAlignment="1">
      <alignment horizontal="right"/>
    </xf>
    <xf numFmtId="9" fontId="4" fillId="7" borderId="1" xfId="0" applyNumberFormat="1" applyFont="1" applyFill="1" applyBorder="1" applyAlignment="1">
      <alignment horizontal="right"/>
    </xf>
    <xf numFmtId="0" fontId="0" fillId="8" borderId="1" xfId="0" applyFill="1" applyBorder="1"/>
    <xf numFmtId="49" fontId="0" fillId="2" borderId="1" xfId="0" applyNumberFormat="1" applyFill="1" applyBorder="1" applyAlignment="1">
      <alignment wrapText="1"/>
    </xf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49" fontId="4" fillId="2" borderId="16" xfId="0" applyNumberFormat="1" applyFont="1" applyFill="1" applyBorder="1" applyAlignment="1">
      <alignment horizontal="left" wrapText="1"/>
    </xf>
    <xf numFmtId="164" fontId="0" fillId="2" borderId="17" xfId="0" applyNumberFormat="1" applyFill="1" applyBorder="1" applyAlignment="1">
      <alignment horizontal="right"/>
    </xf>
    <xf numFmtId="49" fontId="6" fillId="9" borderId="8" xfId="0" applyNumberFormat="1" applyFont="1" applyFill="1" applyBorder="1" applyAlignment="1">
      <alignment horizontal="center" vertical="center" wrapText="1"/>
    </xf>
    <xf numFmtId="49" fontId="6" fillId="9" borderId="1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/>
    </xf>
    <xf numFmtId="0" fontId="0" fillId="2" borderId="19" xfId="0" applyFill="1" applyBorder="1"/>
    <xf numFmtId="0" fontId="0" fillId="2" borderId="7" xfId="0" applyFill="1" applyBorder="1" applyAlignment="1">
      <alignment horizontal="right" vertical="center"/>
    </xf>
    <xf numFmtId="49" fontId="8" fillId="9" borderId="8" xfId="0" applyNumberFormat="1" applyFont="1" applyFill="1" applyBorder="1" applyAlignment="1">
      <alignment horizontal="right" wrapText="1"/>
    </xf>
    <xf numFmtId="164" fontId="0" fillId="2" borderId="8" xfId="0" applyNumberFormat="1" applyFill="1" applyBorder="1" applyAlignment="1">
      <alignment horizontal="right"/>
    </xf>
    <xf numFmtId="9" fontId="0" fillId="2" borderId="8" xfId="0" applyNumberFormat="1" applyFill="1" applyBorder="1" applyAlignment="1">
      <alignment horizontal="right"/>
    </xf>
    <xf numFmtId="164" fontId="6" fillId="10" borderId="8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left" vertical="center"/>
    </xf>
    <xf numFmtId="0" fontId="0" fillId="0" borderId="1" xfId="0" applyFill="1" applyBorder="1"/>
    <xf numFmtId="49" fontId="4" fillId="0" borderId="1" xfId="0" applyNumberFormat="1" applyFont="1" applyFill="1" applyBorder="1"/>
    <xf numFmtId="0" fontId="0" fillId="0" borderId="1" xfId="0" applyNumberFormat="1" applyFill="1" applyBorder="1"/>
    <xf numFmtId="0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9" fontId="4" fillId="0" borderId="1" xfId="0" applyNumberFormat="1" applyFont="1" applyFill="1" applyBorder="1" applyAlignment="1">
      <alignment horizontal="right"/>
    </xf>
    <xf numFmtId="0" fontId="0" fillId="0" borderId="0" xfId="0" applyNumberFormat="1" applyFill="1"/>
    <xf numFmtId="49" fontId="12" fillId="7" borderId="1" xfId="0" applyNumberFormat="1" applyFont="1" applyFill="1" applyBorder="1" applyAlignment="1">
      <alignment vertical="center"/>
    </xf>
    <xf numFmtId="49" fontId="11" fillId="3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2" borderId="5" xfId="0" applyFill="1" applyBorder="1"/>
    <xf numFmtId="49" fontId="2" fillId="4" borderId="8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737373"/>
      <rgbColor rgb="FFDBDBDB"/>
      <rgbColor rgb="FFF19D64"/>
      <rgbColor rgb="FFF7CAAC"/>
      <rgbColor rgb="FFFFFF00"/>
      <rgbColor rgb="FFFF0000"/>
      <rgbColor rgb="FFBF9000"/>
      <rgbColor rgb="FFFFE598"/>
      <rgbColor rgb="FFB4C6E7"/>
      <rgbColor rgb="FFFFDF7F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showGridLines="0" tabSelected="1" topLeftCell="B1" zoomScaleNormal="100" workbookViewId="0">
      <selection activeCell="G57" sqref="G57"/>
    </sheetView>
  </sheetViews>
  <sheetFormatPr baseColWidth="10" defaultColWidth="10.69921875" defaultRowHeight="15.75" customHeight="1"/>
  <cols>
    <col min="1" max="1" width="3.19921875" style="1" customWidth="1"/>
    <col min="2" max="2" width="83.69921875" style="1" customWidth="1"/>
    <col min="3" max="3" width="28.19921875" style="1" customWidth="1"/>
    <col min="4" max="4" width="8.69921875" style="1" customWidth="1"/>
    <col min="5" max="5" width="7.5" style="1" customWidth="1"/>
    <col min="6" max="6" width="7.69921875" style="1" customWidth="1"/>
    <col min="7" max="7" width="9.19921875" style="1" customWidth="1"/>
    <col min="8" max="8" width="10.19921875" style="1" customWidth="1"/>
    <col min="9" max="9" width="11.19921875" style="1" customWidth="1"/>
    <col min="10" max="10" width="14.19921875" style="1" customWidth="1"/>
    <col min="11" max="11" width="19.5" style="1" customWidth="1"/>
    <col min="12" max="12" width="13.69921875" style="1" customWidth="1"/>
    <col min="13" max="13" width="26" style="1" customWidth="1"/>
    <col min="14" max="14" width="55.19921875" style="1" customWidth="1"/>
    <col min="15" max="15" width="10.69921875" style="1" customWidth="1"/>
    <col min="16" max="16384" width="10.69921875" style="1"/>
  </cols>
  <sheetData>
    <row r="1" spans="1:14" ht="15.4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74.400000000000006" customHeight="1">
      <c r="A2" s="4"/>
      <c r="B2" s="86" t="s">
        <v>58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8"/>
    </row>
    <row r="3" spans="1:14" ht="11.85" customHeight="1">
      <c r="A3" s="2"/>
      <c r="B3" s="5"/>
      <c r="C3" s="5"/>
      <c r="D3" s="5"/>
      <c r="E3" s="5"/>
      <c r="F3" s="6"/>
      <c r="G3" s="6"/>
      <c r="H3" s="5"/>
      <c r="I3" s="7"/>
      <c r="J3" s="7"/>
      <c r="K3" s="7"/>
      <c r="L3" s="7"/>
      <c r="M3" s="7"/>
      <c r="N3" s="7"/>
    </row>
    <row r="4" spans="1:14" ht="63" customHeight="1">
      <c r="A4" s="8"/>
      <c r="B4" s="9" t="s">
        <v>0</v>
      </c>
      <c r="C4" s="9" t="s">
        <v>1</v>
      </c>
      <c r="D4" s="89" t="s">
        <v>2</v>
      </c>
      <c r="E4" s="90"/>
      <c r="F4" s="90"/>
      <c r="G4" s="90"/>
      <c r="H4" s="9" t="s">
        <v>3</v>
      </c>
      <c r="I4" s="10" t="s">
        <v>4</v>
      </c>
      <c r="J4" s="11" t="s">
        <v>5</v>
      </c>
      <c r="K4" s="11" t="s">
        <v>6</v>
      </c>
      <c r="L4" s="11" t="s">
        <v>7</v>
      </c>
      <c r="M4" s="11" t="s">
        <v>8</v>
      </c>
      <c r="N4" s="10" t="s">
        <v>9</v>
      </c>
    </row>
    <row r="5" spans="1:14" ht="21.45" customHeight="1">
      <c r="A5" s="2"/>
      <c r="B5" s="12"/>
      <c r="C5" s="12"/>
      <c r="D5" s="13" t="s">
        <v>10</v>
      </c>
      <c r="E5" s="13" t="s">
        <v>11</v>
      </c>
      <c r="F5" s="13" t="s">
        <v>12</v>
      </c>
      <c r="G5" s="13" t="s">
        <v>13</v>
      </c>
      <c r="H5" s="13" t="s">
        <v>14</v>
      </c>
      <c r="I5" s="12"/>
      <c r="J5" s="12"/>
      <c r="K5" s="12"/>
      <c r="L5" s="12"/>
      <c r="M5" s="12"/>
      <c r="N5" s="12"/>
    </row>
    <row r="6" spans="1:14" ht="30.9" customHeight="1">
      <c r="A6" s="8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30.15" customHeight="1">
      <c r="A7" s="4"/>
      <c r="B7" s="16" t="s">
        <v>15</v>
      </c>
      <c r="C7" s="17"/>
      <c r="D7" s="18"/>
      <c r="E7" s="18"/>
      <c r="F7" s="18"/>
      <c r="G7" s="18"/>
      <c r="H7" s="18"/>
      <c r="I7" s="19" t="s">
        <v>16</v>
      </c>
      <c r="J7" s="20"/>
      <c r="K7" s="20">
        <f>SUM(K9)</f>
        <v>0</v>
      </c>
      <c r="L7" s="20"/>
      <c r="M7" s="20">
        <f>SUM(M9)</f>
        <v>0</v>
      </c>
      <c r="N7" s="21"/>
    </row>
    <row r="8" spans="1:14" ht="17.850000000000001" customHeight="1">
      <c r="A8" s="2"/>
      <c r="B8" s="2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7.850000000000001" customHeight="1">
      <c r="A9" s="2"/>
      <c r="B9" s="23" t="s">
        <v>17</v>
      </c>
      <c r="C9" s="24"/>
      <c r="D9" s="25"/>
      <c r="E9" s="25"/>
      <c r="F9" s="26"/>
      <c r="G9" s="26"/>
      <c r="H9" s="26"/>
      <c r="I9" s="26"/>
      <c r="J9" s="27"/>
      <c r="K9" s="27">
        <f>SUM(K11:K24)</f>
        <v>0</v>
      </c>
      <c r="L9" s="27"/>
      <c r="M9" s="27">
        <f>SUM(M11:M24)</f>
        <v>0</v>
      </c>
      <c r="N9" s="28"/>
    </row>
    <row r="10" spans="1:14" ht="17.850000000000001" customHeight="1">
      <c r="A10" s="2"/>
      <c r="B10" s="29"/>
      <c r="C10" s="29"/>
      <c r="D10" s="30"/>
      <c r="E10" s="30"/>
      <c r="F10" s="31"/>
      <c r="G10" s="31"/>
      <c r="H10" s="31"/>
      <c r="I10" s="31"/>
      <c r="J10" s="32"/>
      <c r="K10" s="32"/>
      <c r="L10" s="32"/>
      <c r="M10" s="32"/>
      <c r="N10" s="33"/>
    </row>
    <row r="11" spans="1:14" ht="17.850000000000001" customHeight="1">
      <c r="A11" s="2"/>
      <c r="B11" s="29" t="s">
        <v>18</v>
      </c>
      <c r="C11" s="29" t="s">
        <v>19</v>
      </c>
      <c r="D11" s="34">
        <v>170</v>
      </c>
      <c r="E11" s="34">
        <v>3</v>
      </c>
      <c r="F11" s="35">
        <v>190</v>
      </c>
      <c r="G11" s="31"/>
      <c r="H11" s="31"/>
      <c r="I11" s="35">
        <v>30</v>
      </c>
      <c r="J11" s="32"/>
      <c r="K11" s="32">
        <f t="shared" ref="K11:K22" si="0">J11*I11</f>
        <v>0</v>
      </c>
      <c r="L11" s="36">
        <v>0.2</v>
      </c>
      <c r="M11" s="32">
        <f>K11*1.2</f>
        <v>0</v>
      </c>
      <c r="N11" s="29" t="s">
        <v>20</v>
      </c>
    </row>
    <row r="12" spans="1:14" ht="17.850000000000001" customHeight="1">
      <c r="A12" s="2"/>
      <c r="B12" s="29" t="s">
        <v>21</v>
      </c>
      <c r="C12" s="29" t="s">
        <v>19</v>
      </c>
      <c r="D12" s="35">
        <v>30</v>
      </c>
      <c r="E12" s="35">
        <v>3</v>
      </c>
      <c r="F12" s="35">
        <v>3</v>
      </c>
      <c r="G12" s="31"/>
      <c r="H12" s="31"/>
      <c r="I12" s="35">
        <v>240</v>
      </c>
      <c r="J12" s="37"/>
      <c r="K12" s="32">
        <f t="shared" si="0"/>
        <v>0</v>
      </c>
      <c r="L12" s="36">
        <v>0.2</v>
      </c>
      <c r="M12" s="32">
        <f t="shared" ref="M12:M22" si="1">K12*1.2</f>
        <v>0</v>
      </c>
      <c r="N12" s="29" t="s">
        <v>22</v>
      </c>
    </row>
    <row r="13" spans="1:14" ht="17.850000000000001" customHeight="1">
      <c r="A13" s="2"/>
      <c r="B13" s="29" t="s">
        <v>23</v>
      </c>
      <c r="C13" s="29" t="s">
        <v>24</v>
      </c>
      <c r="D13" s="35">
        <v>3</v>
      </c>
      <c r="E13" s="35">
        <v>0.5</v>
      </c>
      <c r="F13" s="35">
        <v>212</v>
      </c>
      <c r="G13" s="31"/>
      <c r="H13" s="31"/>
      <c r="I13" s="35">
        <v>30</v>
      </c>
      <c r="J13" s="37"/>
      <c r="K13" s="32">
        <f t="shared" si="0"/>
        <v>0</v>
      </c>
      <c r="L13" s="36">
        <v>0.2</v>
      </c>
      <c r="M13" s="32">
        <f t="shared" si="1"/>
        <v>0</v>
      </c>
      <c r="N13" s="29" t="s">
        <v>25</v>
      </c>
    </row>
    <row r="14" spans="1:14" ht="17.850000000000001" customHeight="1">
      <c r="A14" s="2"/>
      <c r="B14" s="38" t="s">
        <v>26</v>
      </c>
      <c r="C14" s="29" t="s">
        <v>19</v>
      </c>
      <c r="D14" s="39">
        <v>73</v>
      </c>
      <c r="E14" s="39">
        <v>3</v>
      </c>
      <c r="F14" s="39">
        <v>3</v>
      </c>
      <c r="G14" s="2"/>
      <c r="H14" s="2"/>
      <c r="I14" s="35">
        <v>12</v>
      </c>
      <c r="J14" s="37"/>
      <c r="K14" s="32">
        <f t="shared" si="0"/>
        <v>0</v>
      </c>
      <c r="L14" s="36">
        <v>0.2</v>
      </c>
      <c r="M14" s="32">
        <f t="shared" si="1"/>
        <v>0</v>
      </c>
      <c r="N14" s="2"/>
    </row>
    <row r="15" spans="1:14" ht="17.850000000000001" customHeight="1">
      <c r="A15" s="2"/>
      <c r="B15" s="38" t="s">
        <v>27</v>
      </c>
      <c r="C15" s="29" t="s">
        <v>19</v>
      </c>
      <c r="D15" s="39">
        <v>86</v>
      </c>
      <c r="E15" s="39">
        <v>3</v>
      </c>
      <c r="F15" s="39">
        <v>3</v>
      </c>
      <c r="G15" s="2"/>
      <c r="H15" s="2"/>
      <c r="I15" s="35">
        <v>8</v>
      </c>
      <c r="J15" s="37"/>
      <c r="K15" s="32">
        <f t="shared" si="0"/>
        <v>0</v>
      </c>
      <c r="L15" s="36">
        <v>0.2</v>
      </c>
      <c r="M15" s="32">
        <f t="shared" si="1"/>
        <v>0</v>
      </c>
      <c r="N15" s="2"/>
    </row>
    <row r="16" spans="1:14" ht="17.850000000000001" customHeight="1">
      <c r="A16" s="2"/>
      <c r="B16" s="38" t="s">
        <v>27</v>
      </c>
      <c r="C16" s="29" t="s">
        <v>19</v>
      </c>
      <c r="D16" s="39">
        <v>71</v>
      </c>
      <c r="E16" s="39">
        <v>3</v>
      </c>
      <c r="F16" s="39">
        <v>3</v>
      </c>
      <c r="G16" s="2"/>
      <c r="H16" s="2"/>
      <c r="I16" s="35">
        <v>8</v>
      </c>
      <c r="J16" s="37"/>
      <c r="K16" s="32">
        <f t="shared" si="0"/>
        <v>0</v>
      </c>
      <c r="L16" s="36">
        <v>0.2</v>
      </c>
      <c r="M16" s="32">
        <f t="shared" si="1"/>
        <v>0</v>
      </c>
      <c r="N16" s="2"/>
    </row>
    <row r="17" spans="1:14" ht="17.850000000000001" customHeight="1">
      <c r="A17" s="2"/>
      <c r="B17" s="38" t="s">
        <v>28</v>
      </c>
      <c r="C17" s="29" t="s">
        <v>19</v>
      </c>
      <c r="D17" s="39">
        <v>86</v>
      </c>
      <c r="E17" s="39">
        <v>3</v>
      </c>
      <c r="F17" s="39">
        <v>3</v>
      </c>
      <c r="G17" s="2"/>
      <c r="H17" s="2"/>
      <c r="I17" s="35">
        <v>8</v>
      </c>
      <c r="J17" s="37"/>
      <c r="K17" s="32">
        <f t="shared" si="0"/>
        <v>0</v>
      </c>
      <c r="L17" s="36">
        <v>0.2</v>
      </c>
      <c r="M17" s="32">
        <f t="shared" si="1"/>
        <v>0</v>
      </c>
      <c r="N17" s="2"/>
    </row>
    <row r="18" spans="1:14" ht="17.850000000000001" customHeight="1">
      <c r="A18" s="2"/>
      <c r="B18" s="38" t="s">
        <v>28</v>
      </c>
      <c r="C18" s="29" t="s">
        <v>19</v>
      </c>
      <c r="D18" s="39">
        <v>90</v>
      </c>
      <c r="E18" s="39">
        <v>3</v>
      </c>
      <c r="F18" s="39">
        <v>3</v>
      </c>
      <c r="G18" s="2"/>
      <c r="H18" s="2"/>
      <c r="I18" s="35">
        <v>2</v>
      </c>
      <c r="J18" s="37"/>
      <c r="K18" s="32">
        <f t="shared" si="0"/>
        <v>0</v>
      </c>
      <c r="L18" s="36">
        <v>0.2</v>
      </c>
      <c r="M18" s="32">
        <f t="shared" si="1"/>
        <v>0</v>
      </c>
      <c r="N18" s="29"/>
    </row>
    <row r="19" spans="1:14" ht="17.850000000000001" customHeight="1">
      <c r="A19" s="2"/>
      <c r="B19" s="29" t="s">
        <v>29</v>
      </c>
      <c r="C19" s="29" t="s">
        <v>19</v>
      </c>
      <c r="D19" s="34">
        <v>85</v>
      </c>
      <c r="E19" s="34">
        <v>3</v>
      </c>
      <c r="F19" s="35">
        <v>190</v>
      </c>
      <c r="G19" s="31"/>
      <c r="H19" s="31"/>
      <c r="I19" s="35">
        <v>4</v>
      </c>
      <c r="J19" s="32"/>
      <c r="K19" s="32">
        <f t="shared" si="0"/>
        <v>0</v>
      </c>
      <c r="L19" s="36">
        <v>0.2</v>
      </c>
      <c r="M19" s="32">
        <f t="shared" si="1"/>
        <v>0</v>
      </c>
      <c r="N19" s="29" t="s">
        <v>30</v>
      </c>
    </row>
    <row r="20" spans="1:14" ht="17.850000000000001" customHeight="1">
      <c r="A20" s="2"/>
      <c r="B20" s="29" t="s">
        <v>31</v>
      </c>
      <c r="C20" s="29" t="s">
        <v>19</v>
      </c>
      <c r="D20" s="35">
        <v>30</v>
      </c>
      <c r="E20" s="35">
        <v>3</v>
      </c>
      <c r="F20" s="35">
        <v>3</v>
      </c>
      <c r="G20" s="31"/>
      <c r="H20" s="31"/>
      <c r="I20" s="35">
        <v>16</v>
      </c>
      <c r="J20" s="37"/>
      <c r="K20" s="32">
        <f t="shared" si="0"/>
        <v>0</v>
      </c>
      <c r="L20" s="36">
        <v>0.2</v>
      </c>
      <c r="M20" s="32">
        <f t="shared" si="1"/>
        <v>0</v>
      </c>
      <c r="N20" s="29" t="s">
        <v>32</v>
      </c>
    </row>
    <row r="21" spans="1:14" ht="17.850000000000001" customHeight="1">
      <c r="A21" s="2"/>
      <c r="B21" s="29" t="s">
        <v>33</v>
      </c>
      <c r="C21" s="29" t="s">
        <v>24</v>
      </c>
      <c r="D21" s="35">
        <v>3</v>
      </c>
      <c r="E21" s="35">
        <v>0.5</v>
      </c>
      <c r="F21" s="35">
        <v>212</v>
      </c>
      <c r="G21" s="31"/>
      <c r="H21" s="31"/>
      <c r="I21" s="35">
        <v>4</v>
      </c>
      <c r="J21" s="37"/>
      <c r="K21" s="32">
        <f t="shared" si="0"/>
        <v>0</v>
      </c>
      <c r="L21" s="36">
        <v>0.2</v>
      </c>
      <c r="M21" s="32">
        <f t="shared" si="1"/>
        <v>0</v>
      </c>
      <c r="N21" s="29" t="s">
        <v>34</v>
      </c>
    </row>
    <row r="22" spans="1:14" ht="17.850000000000001" customHeight="1">
      <c r="A22" s="2"/>
      <c r="B22" s="29" t="s">
        <v>35</v>
      </c>
      <c r="C22" s="29" t="s">
        <v>24</v>
      </c>
      <c r="D22" s="2"/>
      <c r="E22" s="2"/>
      <c r="F22" s="2"/>
      <c r="G22" s="2"/>
      <c r="H22" s="2"/>
      <c r="I22" s="35">
        <v>138</v>
      </c>
      <c r="J22" s="37"/>
      <c r="K22" s="32">
        <f t="shared" si="0"/>
        <v>0</v>
      </c>
      <c r="L22" s="36">
        <v>0.2</v>
      </c>
      <c r="M22" s="32">
        <f t="shared" si="1"/>
        <v>0</v>
      </c>
      <c r="N22" s="38" t="s">
        <v>36</v>
      </c>
    </row>
    <row r="23" spans="1:14" ht="17.850000000000001" customHeight="1">
      <c r="A23" s="2"/>
      <c r="B23" s="29"/>
      <c r="C23" s="29"/>
      <c r="D23" s="2"/>
      <c r="E23" s="2"/>
      <c r="F23" s="2"/>
      <c r="G23" s="2"/>
      <c r="H23" s="2"/>
      <c r="I23" s="31"/>
      <c r="J23" s="37"/>
      <c r="K23" s="32"/>
      <c r="L23" s="36"/>
      <c r="M23" s="32"/>
      <c r="N23" s="2"/>
    </row>
    <row r="24" spans="1:14" s="84" customFormat="1" ht="17.850000000000001" customHeight="1">
      <c r="A24" s="77"/>
      <c r="B24" s="78" t="s">
        <v>37</v>
      </c>
      <c r="C24" s="78" t="s">
        <v>19</v>
      </c>
      <c r="D24" s="79">
        <v>260</v>
      </c>
      <c r="E24" s="79">
        <v>3</v>
      </c>
      <c r="F24" s="79">
        <v>28</v>
      </c>
      <c r="G24" s="77"/>
      <c r="H24" s="77"/>
      <c r="I24" s="80">
        <v>1</v>
      </c>
      <c r="J24" s="81"/>
      <c r="K24" s="82">
        <f>J24*I24</f>
        <v>0</v>
      </c>
      <c r="L24" s="83">
        <v>0.2</v>
      </c>
      <c r="M24" s="82">
        <f>K24*1.2</f>
        <v>0</v>
      </c>
      <c r="N24" s="77"/>
    </row>
    <row r="25" spans="1:14" ht="17.850000000000001" customHeight="1">
      <c r="A25" s="2"/>
      <c r="B25" s="40"/>
      <c r="C25" s="40"/>
      <c r="D25" s="2"/>
      <c r="E25" s="2"/>
      <c r="F25" s="2"/>
      <c r="G25" s="2"/>
      <c r="H25" s="2"/>
      <c r="I25" s="31"/>
      <c r="J25" s="37"/>
      <c r="K25" s="32"/>
      <c r="L25" s="36"/>
      <c r="M25" s="32"/>
      <c r="N25" s="2"/>
    </row>
    <row r="26" spans="1:14" ht="17.850000000000001" customHeight="1">
      <c r="A26" s="2"/>
      <c r="B26" s="29"/>
      <c r="C26" s="29"/>
      <c r="D26" s="2"/>
      <c r="E26" s="2"/>
      <c r="F26" s="2"/>
      <c r="G26" s="2"/>
      <c r="H26" s="2"/>
      <c r="I26" s="31"/>
      <c r="J26" s="37"/>
      <c r="K26" s="32"/>
      <c r="L26" s="36"/>
      <c r="M26" s="32"/>
      <c r="N26" s="2"/>
    </row>
    <row r="27" spans="1:14" ht="17.850000000000001" customHeight="1">
      <c r="A27" s="2"/>
      <c r="B27" s="41" t="s">
        <v>59</v>
      </c>
      <c r="C27" s="42"/>
      <c r="D27" s="43"/>
      <c r="E27" s="43"/>
      <c r="F27" s="43"/>
      <c r="G27" s="44"/>
      <c r="H27" s="43"/>
      <c r="I27" s="43"/>
      <c r="J27" s="43"/>
      <c r="K27" s="45">
        <f>SUM(K29:K44)</f>
        <v>0</v>
      </c>
      <c r="L27" s="45"/>
      <c r="M27" s="45">
        <f>SUM(M29:M44)</f>
        <v>0</v>
      </c>
      <c r="N27" s="42"/>
    </row>
    <row r="28" spans="1:14" ht="17.850000000000001" customHeight="1">
      <c r="A28" s="2"/>
      <c r="B28" s="29"/>
      <c r="C28" s="29"/>
      <c r="D28" s="31"/>
      <c r="E28" s="31"/>
      <c r="F28" s="31"/>
      <c r="G28" s="46"/>
      <c r="H28" s="31"/>
      <c r="I28" s="31"/>
      <c r="J28" s="31"/>
      <c r="K28" s="31"/>
      <c r="L28" s="31"/>
      <c r="M28" s="31"/>
      <c r="N28" s="29"/>
    </row>
    <row r="29" spans="1:14" ht="17.850000000000001" customHeight="1">
      <c r="A29" s="2"/>
      <c r="B29" s="47" t="s">
        <v>38</v>
      </c>
      <c r="C29" s="47" t="s">
        <v>19</v>
      </c>
      <c r="D29" s="48">
        <v>100</v>
      </c>
      <c r="E29" s="48">
        <v>38</v>
      </c>
      <c r="F29" s="48">
        <v>70</v>
      </c>
      <c r="G29" s="49" t="s">
        <v>39</v>
      </c>
      <c r="H29" s="50"/>
      <c r="I29" s="48">
        <v>1</v>
      </c>
      <c r="J29" s="51"/>
      <c r="K29" s="51">
        <f t="shared" ref="K29:K44" si="2">J29*I29</f>
        <v>0</v>
      </c>
      <c r="L29" s="52">
        <v>0.2</v>
      </c>
      <c r="M29" s="51">
        <f t="shared" ref="M29:M44" si="3">K29*1.2</f>
        <v>0</v>
      </c>
      <c r="N29" s="47"/>
    </row>
    <row r="30" spans="1:14" ht="17.850000000000001" customHeight="1">
      <c r="A30" s="2"/>
      <c r="B30" s="47" t="s">
        <v>40</v>
      </c>
      <c r="C30" s="47" t="s">
        <v>19</v>
      </c>
      <c r="D30" s="48">
        <v>107</v>
      </c>
      <c r="E30" s="48">
        <v>35</v>
      </c>
      <c r="F30" s="48">
        <v>70</v>
      </c>
      <c r="G30" s="49" t="s">
        <v>39</v>
      </c>
      <c r="H30" s="50"/>
      <c r="I30" s="48">
        <v>2</v>
      </c>
      <c r="J30" s="51"/>
      <c r="K30" s="51">
        <f t="shared" si="2"/>
        <v>0</v>
      </c>
      <c r="L30" s="52">
        <v>0.2</v>
      </c>
      <c r="M30" s="51">
        <f t="shared" si="3"/>
        <v>0</v>
      </c>
      <c r="N30" s="47"/>
    </row>
    <row r="31" spans="1:14" ht="17.850000000000001" customHeight="1">
      <c r="A31" s="2"/>
      <c r="B31" s="47" t="s">
        <v>41</v>
      </c>
      <c r="C31" s="47" t="s">
        <v>19</v>
      </c>
      <c r="D31" s="48">
        <v>140</v>
      </c>
      <c r="E31" s="48">
        <v>62.5</v>
      </c>
      <c r="F31" s="48">
        <v>70</v>
      </c>
      <c r="G31" s="49" t="s">
        <v>39</v>
      </c>
      <c r="H31" s="50"/>
      <c r="I31" s="48">
        <v>2</v>
      </c>
      <c r="J31" s="51"/>
      <c r="K31" s="51">
        <f t="shared" si="2"/>
        <v>0</v>
      </c>
      <c r="L31" s="52">
        <v>0.2</v>
      </c>
      <c r="M31" s="51">
        <f t="shared" si="3"/>
        <v>0</v>
      </c>
      <c r="N31" s="47"/>
    </row>
    <row r="32" spans="1:14" ht="17.850000000000001" customHeight="1">
      <c r="A32" s="2"/>
      <c r="B32" s="47" t="s">
        <v>42</v>
      </c>
      <c r="C32" s="47" t="s">
        <v>19</v>
      </c>
      <c r="D32" s="48">
        <v>180</v>
      </c>
      <c r="E32" s="48">
        <v>35</v>
      </c>
      <c r="F32" s="48">
        <v>70</v>
      </c>
      <c r="G32" s="49" t="s">
        <v>39</v>
      </c>
      <c r="H32" s="50"/>
      <c r="I32" s="48">
        <v>1</v>
      </c>
      <c r="J32" s="51"/>
      <c r="K32" s="51">
        <f t="shared" si="2"/>
        <v>0</v>
      </c>
      <c r="L32" s="52">
        <v>0.2</v>
      </c>
      <c r="M32" s="51">
        <f t="shared" si="3"/>
        <v>0</v>
      </c>
      <c r="N32" s="47"/>
    </row>
    <row r="33" spans="1:14" ht="17.850000000000001" customHeight="1">
      <c r="A33" s="2"/>
      <c r="B33" s="47" t="s">
        <v>43</v>
      </c>
      <c r="C33" s="47" t="s">
        <v>19</v>
      </c>
      <c r="D33" s="48">
        <v>50</v>
      </c>
      <c r="E33" s="48">
        <v>40</v>
      </c>
      <c r="F33" s="48">
        <v>70</v>
      </c>
      <c r="G33" s="49" t="s">
        <v>39</v>
      </c>
      <c r="H33" s="50"/>
      <c r="I33" s="48">
        <v>1</v>
      </c>
      <c r="J33" s="51"/>
      <c r="K33" s="51">
        <f t="shared" si="2"/>
        <v>0</v>
      </c>
      <c r="L33" s="52">
        <v>0.2</v>
      </c>
      <c r="M33" s="51">
        <f t="shared" si="3"/>
        <v>0</v>
      </c>
      <c r="N33" s="47"/>
    </row>
    <row r="34" spans="1:14" ht="17.850000000000001" customHeight="1">
      <c r="A34" s="2"/>
      <c r="B34" s="47" t="s">
        <v>44</v>
      </c>
      <c r="C34" s="47" t="s">
        <v>19</v>
      </c>
      <c r="D34" s="50"/>
      <c r="E34" s="50"/>
      <c r="F34" s="48">
        <v>70</v>
      </c>
      <c r="G34" s="49" t="s">
        <v>39</v>
      </c>
      <c r="H34" s="50"/>
      <c r="I34" s="48">
        <v>2</v>
      </c>
      <c r="J34" s="51"/>
      <c r="K34" s="51">
        <f t="shared" si="2"/>
        <v>0</v>
      </c>
      <c r="L34" s="52">
        <v>0.2</v>
      </c>
      <c r="M34" s="51">
        <f t="shared" si="3"/>
        <v>0</v>
      </c>
      <c r="N34" s="47"/>
    </row>
    <row r="35" spans="1:14" ht="17.850000000000001" customHeight="1">
      <c r="A35" s="2"/>
      <c r="B35" s="47" t="s">
        <v>45</v>
      </c>
      <c r="C35" s="47" t="s">
        <v>19</v>
      </c>
      <c r="D35" s="48">
        <v>40</v>
      </c>
      <c r="E35" s="48">
        <v>35</v>
      </c>
      <c r="F35" s="48">
        <v>70</v>
      </c>
      <c r="G35" s="49" t="s">
        <v>39</v>
      </c>
      <c r="H35" s="50"/>
      <c r="I35" s="48">
        <v>2</v>
      </c>
      <c r="J35" s="51"/>
      <c r="K35" s="51">
        <f t="shared" si="2"/>
        <v>0</v>
      </c>
      <c r="L35" s="52">
        <v>0.2</v>
      </c>
      <c r="M35" s="51">
        <f t="shared" si="3"/>
        <v>0</v>
      </c>
      <c r="N35" s="47"/>
    </row>
    <row r="36" spans="1:14" ht="17.850000000000001" customHeight="1">
      <c r="A36" s="2"/>
      <c r="B36" s="47" t="s">
        <v>46</v>
      </c>
      <c r="C36" s="47" t="s">
        <v>19</v>
      </c>
      <c r="D36" s="48">
        <v>180</v>
      </c>
      <c r="E36" s="48">
        <v>35</v>
      </c>
      <c r="F36" s="48">
        <v>70</v>
      </c>
      <c r="G36" s="49" t="s">
        <v>39</v>
      </c>
      <c r="H36" s="50"/>
      <c r="I36" s="48">
        <v>1</v>
      </c>
      <c r="J36" s="51"/>
      <c r="K36" s="51">
        <f t="shared" si="2"/>
        <v>0</v>
      </c>
      <c r="L36" s="52">
        <v>0.2</v>
      </c>
      <c r="M36" s="51">
        <f t="shared" si="3"/>
        <v>0</v>
      </c>
      <c r="N36" s="47"/>
    </row>
    <row r="37" spans="1:14" ht="17.850000000000001" customHeight="1">
      <c r="A37" s="2"/>
      <c r="B37" s="47" t="s">
        <v>47</v>
      </c>
      <c r="C37" s="47" t="s">
        <v>19</v>
      </c>
      <c r="D37" s="48">
        <v>120</v>
      </c>
      <c r="E37" s="48">
        <v>35</v>
      </c>
      <c r="F37" s="48">
        <v>70</v>
      </c>
      <c r="G37" s="49" t="s">
        <v>39</v>
      </c>
      <c r="H37" s="50"/>
      <c r="I37" s="48">
        <v>1</v>
      </c>
      <c r="J37" s="51"/>
      <c r="K37" s="51">
        <f t="shared" si="2"/>
        <v>0</v>
      </c>
      <c r="L37" s="52">
        <v>0.2</v>
      </c>
      <c r="M37" s="51">
        <f t="shared" si="3"/>
        <v>0</v>
      </c>
      <c r="N37" s="47"/>
    </row>
    <row r="38" spans="1:14" ht="17.850000000000001" customHeight="1">
      <c r="A38" s="2"/>
      <c r="B38" s="47" t="s">
        <v>48</v>
      </c>
      <c r="C38" s="47" t="s">
        <v>19</v>
      </c>
      <c r="D38" s="48">
        <v>180</v>
      </c>
      <c r="E38" s="48">
        <v>35</v>
      </c>
      <c r="F38" s="48">
        <v>70</v>
      </c>
      <c r="G38" s="49" t="s">
        <v>39</v>
      </c>
      <c r="H38" s="50"/>
      <c r="I38" s="48">
        <v>2</v>
      </c>
      <c r="J38" s="51"/>
      <c r="K38" s="51">
        <f t="shared" si="2"/>
        <v>0</v>
      </c>
      <c r="L38" s="52">
        <v>0.2</v>
      </c>
      <c r="M38" s="51">
        <f t="shared" si="3"/>
        <v>0</v>
      </c>
      <c r="N38" s="47"/>
    </row>
    <row r="39" spans="1:14" ht="17.850000000000001" customHeight="1">
      <c r="A39" s="2"/>
      <c r="B39" s="47" t="s">
        <v>49</v>
      </c>
      <c r="C39" s="47" t="s">
        <v>19</v>
      </c>
      <c r="D39" s="48">
        <v>130</v>
      </c>
      <c r="E39" s="48">
        <v>35</v>
      </c>
      <c r="F39" s="48">
        <v>70</v>
      </c>
      <c r="G39" s="49" t="s">
        <v>39</v>
      </c>
      <c r="H39" s="50"/>
      <c r="I39" s="48">
        <v>2</v>
      </c>
      <c r="J39" s="51"/>
      <c r="K39" s="51">
        <f t="shared" si="2"/>
        <v>0</v>
      </c>
      <c r="L39" s="52">
        <v>0.2</v>
      </c>
      <c r="M39" s="51">
        <f t="shared" si="3"/>
        <v>0</v>
      </c>
      <c r="N39" s="47"/>
    </row>
    <row r="40" spans="1:14" ht="17.850000000000001" customHeight="1">
      <c r="A40" s="2"/>
      <c r="B40" s="47" t="s">
        <v>50</v>
      </c>
      <c r="C40" s="47" t="s">
        <v>19</v>
      </c>
      <c r="D40" s="48">
        <v>105</v>
      </c>
      <c r="E40" s="48">
        <v>83</v>
      </c>
      <c r="F40" s="48">
        <v>70</v>
      </c>
      <c r="G40" s="49" t="s">
        <v>39</v>
      </c>
      <c r="H40" s="50"/>
      <c r="I40" s="48">
        <v>2</v>
      </c>
      <c r="J40" s="51"/>
      <c r="K40" s="51">
        <f t="shared" si="2"/>
        <v>0</v>
      </c>
      <c r="L40" s="52">
        <v>0.2</v>
      </c>
      <c r="M40" s="51">
        <f t="shared" si="3"/>
        <v>0</v>
      </c>
      <c r="N40" s="47"/>
    </row>
    <row r="41" spans="1:14" ht="17.850000000000001" customHeight="1">
      <c r="A41" s="2"/>
      <c r="B41" s="47" t="s">
        <v>51</v>
      </c>
      <c r="C41" s="47" t="s">
        <v>19</v>
      </c>
      <c r="D41" s="48">
        <v>120</v>
      </c>
      <c r="E41" s="48">
        <v>35</v>
      </c>
      <c r="F41" s="48">
        <v>70</v>
      </c>
      <c r="G41" s="49" t="s">
        <v>39</v>
      </c>
      <c r="H41" s="50"/>
      <c r="I41" s="48">
        <v>1</v>
      </c>
      <c r="J41" s="51"/>
      <c r="K41" s="51">
        <f t="shared" si="2"/>
        <v>0</v>
      </c>
      <c r="L41" s="52">
        <v>0.2</v>
      </c>
      <c r="M41" s="51">
        <f t="shared" si="3"/>
        <v>0</v>
      </c>
      <c r="N41" s="47"/>
    </row>
    <row r="42" spans="1:14" ht="17.850000000000001" customHeight="1">
      <c r="A42" s="2"/>
      <c r="B42" s="47" t="s">
        <v>52</v>
      </c>
      <c r="C42" s="47" t="s">
        <v>19</v>
      </c>
      <c r="D42" s="48">
        <v>110</v>
      </c>
      <c r="E42" s="48">
        <v>35</v>
      </c>
      <c r="F42" s="48">
        <v>70</v>
      </c>
      <c r="G42" s="49" t="s">
        <v>39</v>
      </c>
      <c r="H42" s="50"/>
      <c r="I42" s="48">
        <v>1</v>
      </c>
      <c r="J42" s="51"/>
      <c r="K42" s="51">
        <f t="shared" si="2"/>
        <v>0</v>
      </c>
      <c r="L42" s="52">
        <v>0.2</v>
      </c>
      <c r="M42" s="51">
        <f t="shared" si="3"/>
        <v>0</v>
      </c>
      <c r="N42" s="47"/>
    </row>
    <row r="43" spans="1:14" ht="17.850000000000001" customHeight="1">
      <c r="A43" s="2"/>
      <c r="B43" s="47" t="s">
        <v>53</v>
      </c>
      <c r="C43" s="47" t="s">
        <v>19</v>
      </c>
      <c r="D43" s="48">
        <v>85</v>
      </c>
      <c r="E43" s="48">
        <v>35</v>
      </c>
      <c r="F43" s="48">
        <v>70</v>
      </c>
      <c r="G43" s="49" t="s">
        <v>39</v>
      </c>
      <c r="H43" s="50"/>
      <c r="I43" s="48">
        <v>1</v>
      </c>
      <c r="J43" s="51"/>
      <c r="K43" s="51">
        <f t="shared" si="2"/>
        <v>0</v>
      </c>
      <c r="L43" s="52">
        <v>0.2</v>
      </c>
      <c r="M43" s="51">
        <f t="shared" si="3"/>
        <v>0</v>
      </c>
      <c r="N43" s="47"/>
    </row>
    <row r="44" spans="1:14" ht="17.850000000000001" customHeight="1">
      <c r="A44" s="2"/>
      <c r="B44" s="47" t="s">
        <v>54</v>
      </c>
      <c r="C44" s="47" t="s">
        <v>19</v>
      </c>
      <c r="D44" s="48">
        <v>180</v>
      </c>
      <c r="E44" s="48">
        <v>35</v>
      </c>
      <c r="F44" s="48">
        <v>70</v>
      </c>
      <c r="G44" s="49" t="s">
        <v>39</v>
      </c>
      <c r="H44" s="50"/>
      <c r="I44" s="48">
        <v>1</v>
      </c>
      <c r="J44" s="51"/>
      <c r="K44" s="51">
        <f t="shared" si="2"/>
        <v>0</v>
      </c>
      <c r="L44" s="52">
        <v>0.2</v>
      </c>
      <c r="M44" s="51">
        <f t="shared" si="3"/>
        <v>0</v>
      </c>
      <c r="N44" s="47"/>
    </row>
    <row r="45" spans="1:14" ht="17.850000000000001" customHeight="1">
      <c r="A45" s="2"/>
      <c r="B45" s="29"/>
      <c r="C45" s="29"/>
      <c r="D45" s="2"/>
      <c r="E45" s="2"/>
      <c r="F45" s="2"/>
      <c r="G45" s="2"/>
      <c r="H45" s="2"/>
      <c r="I45" s="31"/>
      <c r="J45" s="37"/>
      <c r="K45" s="32"/>
      <c r="L45" s="36"/>
      <c r="M45" s="32"/>
      <c r="N45" s="2"/>
    </row>
    <row r="46" spans="1:14" ht="17.850000000000001" customHeight="1">
      <c r="A46" s="2"/>
      <c r="B46" s="29"/>
      <c r="C46" s="29"/>
      <c r="D46" s="2"/>
      <c r="E46" s="2"/>
      <c r="F46" s="2"/>
      <c r="G46" s="2"/>
      <c r="H46" s="2"/>
      <c r="I46" s="31"/>
      <c r="J46" s="37"/>
      <c r="K46" s="32"/>
      <c r="L46" s="36"/>
      <c r="M46" s="32"/>
      <c r="N46" s="2"/>
    </row>
    <row r="47" spans="1:14" ht="17.850000000000001" customHeight="1">
      <c r="A47" s="2"/>
      <c r="B47" s="85" t="s">
        <v>60</v>
      </c>
      <c r="C47" s="42"/>
      <c r="D47" s="53"/>
      <c r="E47" s="53"/>
      <c r="F47" s="53"/>
      <c r="G47" s="53"/>
      <c r="H47" s="53"/>
      <c r="I47" s="43"/>
      <c r="J47" s="54"/>
      <c r="K47" s="55">
        <f>K49</f>
        <v>0</v>
      </c>
      <c r="L47" s="56"/>
      <c r="M47" s="55">
        <f>M49</f>
        <v>0</v>
      </c>
      <c r="N47" s="53"/>
    </row>
    <row r="48" spans="1:14" ht="17.850000000000001" customHeight="1">
      <c r="A48" s="2"/>
      <c r="B48" s="29"/>
      <c r="C48" s="29"/>
      <c r="D48" s="2"/>
      <c r="E48" s="2"/>
      <c r="F48" s="2"/>
      <c r="G48" s="2"/>
      <c r="H48" s="2"/>
      <c r="I48" s="31"/>
      <c r="J48" s="37"/>
      <c r="K48" s="32"/>
      <c r="L48" s="36"/>
      <c r="M48" s="32"/>
      <c r="N48" s="2"/>
    </row>
    <row r="49" spans="1:14" ht="17.850000000000001" customHeight="1">
      <c r="A49" s="2"/>
      <c r="B49" s="47" t="s">
        <v>55</v>
      </c>
      <c r="C49" s="47" t="s">
        <v>56</v>
      </c>
      <c r="D49" s="57"/>
      <c r="E49" s="57"/>
      <c r="F49" s="57"/>
      <c r="G49" s="57"/>
      <c r="H49" s="57"/>
      <c r="I49" s="48">
        <v>84</v>
      </c>
      <c r="J49" s="51"/>
      <c r="K49" s="51">
        <f>J49*I49</f>
        <v>0</v>
      </c>
      <c r="L49" s="52">
        <v>0.2</v>
      </c>
      <c r="M49" s="51">
        <f>K49*1.2</f>
        <v>0</v>
      </c>
      <c r="N49" s="57"/>
    </row>
    <row r="50" spans="1:14" ht="18.45" customHeight="1">
      <c r="A50" s="2"/>
      <c r="B50" s="58"/>
      <c r="C50" s="2"/>
      <c r="D50" s="59"/>
      <c r="E50" s="59"/>
      <c r="F50" s="59"/>
      <c r="G50" s="59"/>
      <c r="H50" s="59"/>
      <c r="I50" s="60"/>
      <c r="J50" s="61"/>
      <c r="K50" s="62"/>
      <c r="L50" s="63"/>
      <c r="M50" s="64"/>
      <c r="N50" s="33"/>
    </row>
    <row r="51" spans="1:14" ht="34.950000000000003" customHeight="1">
      <c r="A51" s="2"/>
      <c r="B51" s="65"/>
      <c r="C51" s="2"/>
      <c r="D51" s="59"/>
      <c r="E51" s="59"/>
      <c r="F51" s="59"/>
      <c r="G51" s="59"/>
      <c r="H51" s="59"/>
      <c r="I51" s="60"/>
      <c r="J51" s="66"/>
      <c r="K51" s="67" t="s">
        <v>6</v>
      </c>
      <c r="L51" s="67" t="s">
        <v>7</v>
      </c>
      <c r="M51" s="68" t="s">
        <v>8</v>
      </c>
      <c r="N51" s="2"/>
    </row>
    <row r="52" spans="1:14" ht="30.75" customHeight="1">
      <c r="A52" s="8"/>
      <c r="B52" s="69"/>
      <c r="C52" s="70"/>
      <c r="D52" s="59"/>
      <c r="E52" s="59"/>
      <c r="F52" s="59"/>
      <c r="G52" s="59"/>
      <c r="H52" s="59"/>
      <c r="I52" s="71"/>
      <c r="J52" s="72" t="s">
        <v>57</v>
      </c>
      <c r="K52" s="73">
        <f>K7</f>
        <v>0</v>
      </c>
      <c r="L52" s="74">
        <v>0.2</v>
      </c>
      <c r="M52" s="75">
        <f>M7</f>
        <v>0</v>
      </c>
      <c r="N52" s="70"/>
    </row>
    <row r="53" spans="1:14" ht="48.75" customHeight="1">
      <c r="A53" s="8"/>
      <c r="B53" s="69"/>
      <c r="C53" s="70"/>
      <c r="D53" s="59"/>
      <c r="E53" s="59"/>
      <c r="F53" s="59"/>
      <c r="G53" s="59"/>
      <c r="H53" s="59"/>
      <c r="I53" s="71"/>
      <c r="J53" s="72" t="s">
        <v>61</v>
      </c>
      <c r="K53" s="73">
        <f>SUM(K7+K27)</f>
        <v>0</v>
      </c>
      <c r="L53" s="74">
        <v>0.2</v>
      </c>
      <c r="M53" s="75">
        <f>SUM(M7+M27)</f>
        <v>0</v>
      </c>
      <c r="N53" s="70"/>
    </row>
    <row r="54" spans="1:14" ht="50.25" customHeight="1">
      <c r="A54" s="8"/>
      <c r="B54" s="69"/>
      <c r="C54" s="70"/>
      <c r="D54" s="59"/>
      <c r="E54" s="59"/>
      <c r="F54" s="59"/>
      <c r="G54" s="59"/>
      <c r="H54" s="59"/>
      <c r="I54" s="71"/>
      <c r="J54" s="72" t="s">
        <v>62</v>
      </c>
      <c r="K54" s="73">
        <f>SUM(K7+K47)</f>
        <v>0</v>
      </c>
      <c r="L54" s="74">
        <v>0.2</v>
      </c>
      <c r="M54" s="75">
        <f>SUM(M7+M47)</f>
        <v>0</v>
      </c>
      <c r="N54" s="70"/>
    </row>
    <row r="55" spans="1:14" ht="63" customHeight="1">
      <c r="A55" s="8"/>
      <c r="B55" s="76"/>
      <c r="C55" s="70"/>
      <c r="D55" s="59"/>
      <c r="E55" s="59"/>
      <c r="F55" s="59"/>
      <c r="G55" s="59"/>
      <c r="H55" s="59"/>
      <c r="I55" s="71"/>
      <c r="J55" s="72" t="s">
        <v>63</v>
      </c>
      <c r="K55" s="73">
        <f>SUM(K7+K27+K47)</f>
        <v>0</v>
      </c>
      <c r="L55" s="74">
        <v>0.2</v>
      </c>
      <c r="M55" s="75">
        <f>SUM(M7+M27+M47)</f>
        <v>0</v>
      </c>
      <c r="N55" s="70"/>
    </row>
  </sheetData>
  <mergeCells count="2">
    <mergeCell ref="B2:N2"/>
    <mergeCell ref="D4:G4"/>
  </mergeCells>
  <pageMargins left="0.39370100000000002" right="0.39370100000000002" top="0.39370100000000002" bottom="0.39370100000000002" header="0.31496099999999999" footer="0.31496099999999999"/>
  <pageSetup scale="40" orientation="landscape" r:id="rId1"/>
  <headerFooter>
    <oddFooter>&amp;LMarché n°26MPROG_CCTP Lot n°2_DPGF&amp;C&amp;"Helvetica Neue,Normal"&amp;K000000&amp;P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Karine NONNON</cp:lastModifiedBy>
  <dcterms:modified xsi:type="dcterms:W3CDTF">2026-01-22T14:56:27Z</dcterms:modified>
</cp:coreProperties>
</file>